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 2023\002\1 výzva\"/>
    </mc:Choice>
  </mc:AlternateContent>
  <xr:revisionPtr revIDLastSave="0" documentId="13_ncr:1_{85E58A6A-BBB6-4649-8162-E37545CE992D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9" i="1"/>
  <c r="R9" i="1"/>
  <c r="R10" i="1"/>
  <c r="O9" i="1"/>
  <c r="O10" i="1"/>
  <c r="O7" i="1"/>
  <c r="P13" i="1" l="1"/>
  <c r="S7" i="1"/>
  <c r="R7" i="1" l="1"/>
  <c r="Q13" i="1" s="1"/>
</calcChain>
</file>

<file path=xl/sharedStrings.xml><?xml version="1.0" encoding="utf-8"?>
<sst xmlns="http://schemas.openxmlformats.org/spreadsheetml/2006/main" count="44" uniqueCount="40">
  <si>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</si>
  <si>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</si>
  <si>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</si>
  <si>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</si>
  <si>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</si>
  <si>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</si>
  <si>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</si>
  <si>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</si>
  <si>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</si>
  <si>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</si>
  <si>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</si>
  <si>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</si>
  <si>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</si>
  <si>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</si>
  <si>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</si>
  <si>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</si>
  <si>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</si>
  <si>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</si>
  <si>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</si>
  <si>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</si>
  <si>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</si>
  <si>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</si>
  <si>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</si>
  <si>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</si>
  <si>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</si>
  <si>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</si>
  <si>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</si>
  <si>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</si>
  <si>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002 - 2023 </t>
  </si>
  <si>
    <t>Panelový analyzátor sítě</t>
  </si>
  <si>
    <t>ANO</t>
  </si>
  <si>
    <t>doc. Ing. Bohumil Skala, Ph.D.,
Tel.: 37763 4473</t>
  </si>
  <si>
    <t>Univerzitní 26, 
301 00 Plzeň, 
Fakulta elektrotechnická - Katedra výkonové elektroniky a strojů,
místnost EK 101</t>
  </si>
  <si>
    <r>
      <t xml:space="preserve">Panelový digitální multimetr a analyzátor sítě.
Přístroj musí být schopen měřit v 1f a 3f sítích s/bez nulového vodiče, v Aronově zapojení. Očekáváme měření následujících veličin a funkce:
    </t>
    </r>
    <r>
      <rPr>
        <sz val="11"/>
        <rFont val="Calibri"/>
        <family val="2"/>
        <charset val="238"/>
      </rPr>
      <t> </t>
    </r>
    <r>
      <rPr>
        <b/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 xml:space="preserve">Fázové a sdružené napětí a proudy, proud nulovým vodičem (výpočtem)
     </t>
    </r>
    <r>
      <rPr>
        <sz val="11"/>
        <rFont val="Calibri"/>
        <family val="2"/>
        <charset val="238"/>
      </rPr>
      <t>·</t>
    </r>
    <r>
      <rPr>
        <sz val="11"/>
        <rFont val="Calibri"/>
        <family val="2"/>
        <charset val="238"/>
        <scheme val="minor"/>
      </rPr>
      <t xml:space="preserve">  Účiník v každé fázi
</t>
    </r>
    <r>
      <rPr>
        <sz val="11"/>
        <rFont val="Calibri"/>
        <family val="2"/>
        <charset val="238"/>
      </rPr>
      <t xml:space="preserve">     · </t>
    </r>
    <r>
      <rPr>
        <sz val="11"/>
        <rFont val="Calibri"/>
        <family val="2"/>
        <charset val="238"/>
        <scheme val="minor"/>
      </rPr>
      <t xml:space="preserve"> kmitočet
     </t>
    </r>
    <r>
      <rPr>
        <sz val="11"/>
        <rFont val="Calibri"/>
        <family val="2"/>
        <charset val="238"/>
      </rPr>
      <t xml:space="preserve">·  </t>
    </r>
    <r>
      <rPr>
        <sz val="11"/>
        <rFont val="Calibri"/>
        <family val="2"/>
        <charset val="238"/>
        <scheme val="minor"/>
      </rPr>
      <t xml:space="preserve">MAX a MIN funkce pro napětí, proudy výkony, účiník a kmitočet
     </t>
    </r>
    <r>
      <rPr>
        <sz val="11"/>
        <rFont val="Calibri"/>
        <family val="2"/>
        <charset val="238"/>
      </rPr>
      <t xml:space="preserve">·  </t>
    </r>
    <r>
      <rPr>
        <sz val="11"/>
        <rFont val="Calibri"/>
        <family val="2"/>
        <charset val="238"/>
        <scheme val="minor"/>
      </rPr>
      <t xml:space="preserve">THD parametr pro napětí a proudy a harmonické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Průměrování hodnot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Počítadlo provozních hodin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Harmonická analýza napětí a proudů (21 řádů)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Činný, jalový, zdánlivý výkon a energie, dodávka, odběr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Čítač pulzů pro obecné použití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USB 2.0 pro komunikaci s PC a sběr dat do PC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Kompatibilní se SW pro komunikaci „DMK_RC“ (DMK-DMG Remote control Rev. 5.2.32)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Kompatibilní pro rozšiřující moduly typu EXPxxxx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2x releový výstup, dále rozšiřitelné o další výstupy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Grafická LCD obrazovka + tlačítka pro ovládání a nastavení
Přesnost:
Napětí min.: ±0.2% (50-830VAC)
Proud min.: ±0.2% (0.1-1.1 In)
Výkon min. : ±0.5%
Provozní rozsahy:
Pomocné napájení alespoň: 100-440VAC/110-250VDC
Max měřené napětí: 690VAC sdružené
Vstupní proud 5A
Napěťový rozsah: 10-830VAC L-L
Proudový rozsah: 0.005-6A pro 5A rozsah
Kmitočtový rozsah 45-65Hz.</t>
    </r>
  </si>
  <si>
    <r>
      <t xml:space="preserve">2x analogový vstup, optické oddělení, 0/4-20mA, Pt100, 0-10V nebo 0-+/-5V. </t>
    </r>
    <r>
      <rPr>
        <b/>
        <sz val="11"/>
        <rFont val="Calibri"/>
        <family val="2"/>
        <charset val="238"/>
        <scheme val="minor"/>
      </rPr>
      <t>Kompatibilní s položkou č. 1.</t>
    </r>
  </si>
  <si>
    <r>
      <t xml:space="preserve">Optické oddělení, RS 485 interface. </t>
    </r>
    <r>
      <rPr>
        <b/>
        <sz val="11"/>
        <rFont val="Calibri"/>
        <family val="2"/>
        <charset val="238"/>
        <scheme val="minor"/>
      </rPr>
      <t>Kompatibilní s položkou č. 1.</t>
    </r>
  </si>
  <si>
    <t>Rozšiřující modul k pol.č. 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</si>
  <si>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</si>
  <si>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</si>
  <si>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Návrh energeticky úsporných tlumivek - NEUTlum
Číslo projektu:  CZ.01.1.02/0.0/0.0/20_321/0024444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</si>
</sst>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8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0" borderId="0" xfId="0" applyFont="1" applyAlignment="1">
      <alignment vertical="top" wrapText="1"/>
    </xf>
    <xf numFmtId="3" fontId="0" fillId="3" borderId="8" xfId="0" applyNumberForma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left" vertical="center" wrapText="1" indent="1"/>
    </xf>
    <xf numFmtId="0" fontId="11" fillId="4" borderId="14" xfId="0" applyFont="1" applyFill="1" applyBorder="1" applyAlignment="1">
      <alignment horizontal="left" vertical="center" wrapText="1" inden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5" borderId="7" xfId="0" applyFont="1" applyFill="1" applyBorder="1" applyAlignment="1" applyProtection="1">
      <alignment horizontal="center" vertical="center" wrapText="1"/>
      <protection locked="0"/>
    </xf>
    <xf numFmtId="0" fontId="16" fillId="5" borderId="14" xfId="0" applyFont="1" applyFill="1" applyBorder="1" applyAlignment="1" applyProtection="1">
      <alignment horizontal="center" vertical="center" wrapText="1"/>
      <protection locked="0"/>
    </xf>
    <xf numFmtId="0" fontId="16" fillId="5" borderId="9" xfId="0" applyFont="1" applyFill="1" applyBorder="1" applyAlignment="1" applyProtection="1">
      <alignment horizontal="center" vertical="center" wrapText="1"/>
      <protection locked="0"/>
    </xf>
    <xf numFmtId="0" fontId="16" fillId="5" borderId="11" xfId="0" applyFont="1" applyFill="1" applyBorder="1" applyAlignment="1" applyProtection="1">
      <alignment horizontal="center" vertical="center" wrapText="1"/>
      <protection locked="0"/>
    </xf>
    <xf numFmtId="164" fontId="16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topLeftCell="E6" zoomScale="53" zoomScaleNormal="53" workbookViewId="0">
      <selection activeCell="Q7" sqref="Q7:Q10"/>
    </sheetView>
  </sheetViews>
  <sheetFormatPr defaultRowHeight="15" x14ac:dyDescent="0.25"/>
  <cols>
    <col min="1" max="1" width="1.42578125" customWidth="1"/>
    <col min="2" max="2" width="5.7109375" customWidth="1"/>
    <col min="3" max="3" width="35.42578125" style="1" customWidth="1"/>
    <col min="4" max="4" width="11.7109375" style="2" customWidth="1"/>
    <col min="5" max="5" width="11.140625" style="3" customWidth="1"/>
    <col min="6" max="6" width="101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7.42578125" customWidth="1"/>
    <col min="11" max="11" width="24.5703125" customWidth="1"/>
    <col min="12" max="12" width="32.5703125" customWidth="1"/>
    <col min="13" max="13" width="39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140625" style="5" customWidth="1"/>
  </cols>
  <sheetData>
    <row r="1" spans="1:21" ht="39.75" customHeight="1" x14ac:dyDescent="0.25">
      <c r="B1" s="60" t="s">
        <v>28</v>
      </c>
      <c r="C1" s="61"/>
      <c r="D1" s="6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62"/>
      <c r="H3" s="62"/>
      <c r="I3" s="62"/>
      <c r="J3" s="62"/>
      <c r="K3" s="62"/>
      <c r="L3" s="62"/>
      <c r="M3" s="62"/>
      <c r="N3" s="6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38</v>
      </c>
      <c r="K6" s="22" t="s">
        <v>20</v>
      </c>
      <c r="L6" s="52" t="s">
        <v>21</v>
      </c>
      <c r="M6" s="22" t="s">
        <v>22</v>
      </c>
      <c r="N6" s="22" t="s">
        <v>37</v>
      </c>
      <c r="O6" s="22" t="s">
        <v>23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24</v>
      </c>
      <c r="U6" s="22" t="s">
        <v>25</v>
      </c>
    </row>
    <row r="7" spans="1:21" ht="408.75" customHeight="1" thickTop="1" x14ac:dyDescent="0.25">
      <c r="A7" s="25"/>
      <c r="B7" s="63">
        <v>1</v>
      </c>
      <c r="C7" s="65" t="s">
        <v>29</v>
      </c>
      <c r="D7" s="67">
        <v>3</v>
      </c>
      <c r="E7" s="69" t="s">
        <v>26</v>
      </c>
      <c r="F7" s="71" t="s">
        <v>33</v>
      </c>
      <c r="G7" s="102"/>
      <c r="H7" s="73" t="s">
        <v>27</v>
      </c>
      <c r="I7" s="69" t="s">
        <v>30</v>
      </c>
      <c r="J7" s="78" t="s">
        <v>39</v>
      </c>
      <c r="K7" s="86"/>
      <c r="L7" s="81" t="s">
        <v>31</v>
      </c>
      <c r="M7" s="81" t="s">
        <v>32</v>
      </c>
      <c r="N7" s="91">
        <v>30</v>
      </c>
      <c r="O7" s="94">
        <f>D7*P7</f>
        <v>42000</v>
      </c>
      <c r="P7" s="96">
        <v>14000</v>
      </c>
      <c r="Q7" s="106"/>
      <c r="R7" s="98">
        <f>D7*Q7</f>
        <v>0</v>
      </c>
      <c r="S7" s="100" t="str">
        <f t="shared" ref="S7" si="0">IF(ISNUMBER(Q7), IF(Q7&gt;P7,"NEVYHOVUJE","VYHOVUJE")," ")</f>
        <v xml:space="preserve"> </v>
      </c>
      <c r="T7" s="69"/>
      <c r="U7" s="69" t="s">
        <v>14</v>
      </c>
    </row>
    <row r="8" spans="1:21" ht="196.5" customHeight="1" x14ac:dyDescent="0.25">
      <c r="A8" s="25"/>
      <c r="B8" s="64"/>
      <c r="C8" s="66"/>
      <c r="D8" s="68"/>
      <c r="E8" s="70"/>
      <c r="F8" s="72"/>
      <c r="G8" s="103"/>
      <c r="H8" s="74"/>
      <c r="I8" s="76"/>
      <c r="J8" s="79"/>
      <c r="K8" s="87"/>
      <c r="L8" s="82"/>
      <c r="M8" s="84"/>
      <c r="N8" s="92"/>
      <c r="O8" s="95"/>
      <c r="P8" s="97"/>
      <c r="Q8" s="107"/>
      <c r="R8" s="99"/>
      <c r="S8" s="101"/>
      <c r="T8" s="76"/>
      <c r="U8" s="76"/>
    </row>
    <row r="9" spans="1:21" ht="80.25" customHeight="1" x14ac:dyDescent="0.25">
      <c r="A9" s="25"/>
      <c r="B9" s="34">
        <v>2</v>
      </c>
      <c r="C9" s="35" t="s">
        <v>36</v>
      </c>
      <c r="D9" s="36">
        <v>2</v>
      </c>
      <c r="E9" s="37" t="s">
        <v>26</v>
      </c>
      <c r="F9" s="38" t="s">
        <v>34</v>
      </c>
      <c r="G9" s="104"/>
      <c r="H9" s="74"/>
      <c r="I9" s="76"/>
      <c r="J9" s="79"/>
      <c r="K9" s="87"/>
      <c r="L9" s="82"/>
      <c r="M9" s="84"/>
      <c r="N9" s="92"/>
      <c r="O9" s="39">
        <f>D9*P9</f>
        <v>20000</v>
      </c>
      <c r="P9" s="40">
        <v>10000</v>
      </c>
      <c r="Q9" s="108"/>
      <c r="R9" s="41">
        <f>D9*Q9</f>
        <v>0</v>
      </c>
      <c r="S9" s="42" t="str">
        <f t="shared" ref="S9:S10" si="1">IF(ISNUMBER(Q9), IF(Q9&gt;P9,"NEVYHOVUJE","VYHOVUJE")," ")</f>
        <v xml:space="preserve"> </v>
      </c>
      <c r="T9" s="76"/>
      <c r="U9" s="76"/>
    </row>
    <row r="10" spans="1:21" ht="57" customHeight="1" thickBot="1" x14ac:dyDescent="0.3">
      <c r="A10" s="25"/>
      <c r="B10" s="43">
        <v>3</v>
      </c>
      <c r="C10" s="44" t="s">
        <v>36</v>
      </c>
      <c r="D10" s="45">
        <v>1</v>
      </c>
      <c r="E10" s="46" t="s">
        <v>26</v>
      </c>
      <c r="F10" s="47" t="s">
        <v>35</v>
      </c>
      <c r="G10" s="105"/>
      <c r="H10" s="75"/>
      <c r="I10" s="77"/>
      <c r="J10" s="80"/>
      <c r="K10" s="88"/>
      <c r="L10" s="83"/>
      <c r="M10" s="85"/>
      <c r="N10" s="93"/>
      <c r="O10" s="48">
        <f>D10*P10</f>
        <v>3700</v>
      </c>
      <c r="P10" s="49">
        <v>3700</v>
      </c>
      <c r="Q10" s="109"/>
      <c r="R10" s="50">
        <f>D10*Q10</f>
        <v>0</v>
      </c>
      <c r="S10" s="51" t="str">
        <f t="shared" si="1"/>
        <v xml:space="preserve"> </v>
      </c>
      <c r="T10" s="77"/>
      <c r="U10" s="77"/>
    </row>
    <row r="11" spans="1:21" ht="13.5" customHeight="1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89" t="s">
        <v>10</v>
      </c>
      <c r="C12" s="90"/>
      <c r="D12" s="90"/>
      <c r="E12" s="90"/>
      <c r="F12" s="90"/>
      <c r="G12" s="90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53" t="s">
        <v>12</v>
      </c>
      <c r="R12" s="54"/>
      <c r="S12" s="55"/>
      <c r="T12" s="20"/>
      <c r="U12" s="29"/>
    </row>
    <row r="13" spans="1:21" ht="33" customHeight="1" thickTop="1" thickBot="1" x14ac:dyDescent="0.3">
      <c r="B13" s="56" t="s">
        <v>13</v>
      </c>
      <c r="C13" s="56"/>
      <c r="D13" s="56"/>
      <c r="E13" s="56"/>
      <c r="F13" s="56"/>
      <c r="G13" s="56"/>
      <c r="H13" s="30"/>
      <c r="K13" s="7"/>
      <c r="L13" s="7"/>
      <c r="M13" s="7"/>
      <c r="N13" s="31"/>
      <c r="O13" s="31"/>
      <c r="P13" s="32">
        <f>SUM(O7:O10)</f>
        <v>65700</v>
      </c>
      <c r="Q13" s="57">
        <f>SUM(R7:R10)</f>
        <v>0</v>
      </c>
      <c r="R13" s="58"/>
      <c r="S13" s="59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bNBIoNtQB7yUCLDgoVWPcEwIFGUtcE2oBpZQ5PzEh2tD9WiSw78W/Sw2u0vmSBLhA+H1qgV1cBMYqK9TXNpojQ==" saltValue="RrKnkAhUW0jIE9V3ztXByw==" spinCount="100000" sheet="1" objects="1" scenarios="1"/>
  <mergeCells count="26">
    <mergeCell ref="T7:T10"/>
    <mergeCell ref="U7:U10"/>
    <mergeCell ref="P7:P8"/>
    <mergeCell ref="Q7:Q8"/>
    <mergeCell ref="R7:R8"/>
    <mergeCell ref="S7:S8"/>
    <mergeCell ref="M7:M10"/>
    <mergeCell ref="K7:K10"/>
    <mergeCell ref="B12:G12"/>
    <mergeCell ref="N7:N10"/>
    <mergeCell ref="O7:O8"/>
    <mergeCell ref="Q12:S12"/>
    <mergeCell ref="B13:G13"/>
    <mergeCell ref="Q13:S13"/>
    <mergeCell ref="B1:D1"/>
    <mergeCell ref="G3:N3"/>
    <mergeCell ref="B7:B8"/>
    <mergeCell ref="C7:C8"/>
    <mergeCell ref="D7:D8"/>
    <mergeCell ref="E7:E8"/>
    <mergeCell ref="F7:F8"/>
    <mergeCell ref="G7:G8"/>
    <mergeCell ref="H7:H10"/>
    <mergeCell ref="I7:I10"/>
    <mergeCell ref="J7:J10"/>
    <mergeCell ref="L7:L10"/>
  </mergeCells>
  <conditionalFormatting sqref="B7 B9:B10">
    <cfRule type="containsBlanks" dxfId="8" priority="121">
      <formula>LEN(TRIM(B7))=0</formula>
    </cfRule>
  </conditionalFormatting>
  <conditionalFormatting sqref="B7 B9:B10">
    <cfRule type="cellIs" dxfId="7" priority="118" operator="greaterThanOrEqual">
      <formula>1</formula>
    </cfRule>
  </conditionalFormatting>
  <conditionalFormatting sqref="S7 S9:S10">
    <cfRule type="cellIs" dxfId="6" priority="107" operator="equal">
      <formula>"VYHOVUJE"</formula>
    </cfRule>
  </conditionalFormatting>
  <conditionalFormatting sqref="S7 S9:S10">
    <cfRule type="cellIs" dxfId="5" priority="106" operator="equal">
      <formula>"NEVYHOVUJE"</formula>
    </cfRule>
  </conditionalFormatting>
  <conditionalFormatting sqref="Q7 G7 G9:G10 Q9:Q10">
    <cfRule type="containsBlanks" dxfId="4" priority="105">
      <formula>LEN(TRIM(G7))=0</formula>
    </cfRule>
  </conditionalFormatting>
  <conditionalFormatting sqref="Q7 G7 G9:G10 Q9:Q10">
    <cfRule type="notContainsBlanks" dxfId="3" priority="104">
      <formula>LEN(TRIM(G7))&gt;0</formula>
    </cfRule>
  </conditionalFormatting>
  <conditionalFormatting sqref="Q7 G7 G9:G10 Q9:Q10">
    <cfRule type="notContainsBlanks" dxfId="2" priority="103">
      <formula>LEN(TRIM(G7))&gt;0</formula>
    </cfRule>
  </conditionalFormatting>
  <conditionalFormatting sqref="G7 G9:G10">
    <cfRule type="notContainsBlanks" dxfId="1" priority="83">
      <formula>LEN(TRIM(G7))&gt;0</formula>
    </cfRule>
  </conditionalFormatting>
  <conditionalFormatting sqref="D7 D9:D10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 E9:E10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2022-12-01T09:21:04Z</cp:lastPrinted>
  <dcterms:created xsi:type="dcterms:W3CDTF">2014-03-05T12:43:32Z</dcterms:created>
  <dcterms:modified xsi:type="dcterms:W3CDTF">2023-02-02T12:39:18Z</dcterms:modified>
</cp:coreProperties>
</file>